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3595" windowHeight="9930"/>
  </bookViews>
  <sheets>
    <sheet name="DIY Kalkulation" sheetId="1" r:id="rId1"/>
  </sheets>
  <calcPr calcId="125725"/>
</workbook>
</file>

<file path=xl/calcChain.xml><?xml version="1.0" encoding="utf-8"?>
<calcChain xmlns="http://schemas.openxmlformats.org/spreadsheetml/2006/main">
  <c r="E30" i="1"/>
  <c r="D30"/>
  <c r="C30"/>
  <c r="C25"/>
  <c r="D25"/>
  <c r="F33"/>
  <c r="F34"/>
  <c r="F35"/>
  <c r="F36"/>
  <c r="F37"/>
  <c r="F39"/>
  <c r="F40"/>
  <c r="F41"/>
  <c r="F6"/>
  <c r="F7"/>
  <c r="F8"/>
  <c r="F9"/>
  <c r="F10"/>
  <c r="F11"/>
  <c r="F14"/>
  <c r="F15"/>
  <c r="F16"/>
  <c r="F17"/>
  <c r="F20"/>
  <c r="F21"/>
  <c r="F22"/>
  <c r="F23"/>
  <c r="F26"/>
  <c r="F27"/>
  <c r="F28"/>
  <c r="F31"/>
  <c r="F32"/>
  <c r="F60"/>
  <c r="F61"/>
  <c r="F45" l="1"/>
  <c r="D38"/>
  <c r="I38"/>
  <c r="I30"/>
  <c r="I25"/>
  <c r="I19"/>
  <c r="I13"/>
  <c r="I5"/>
  <c r="H38"/>
  <c r="H30"/>
  <c r="H25"/>
  <c r="H19"/>
  <c r="H13"/>
  <c r="H5"/>
  <c r="E38"/>
  <c r="E25"/>
  <c r="E19"/>
  <c r="E13"/>
  <c r="E5"/>
  <c r="D48"/>
  <c r="D58" s="1"/>
  <c r="E48"/>
  <c r="E58" s="1"/>
  <c r="H48"/>
  <c r="H58" s="1"/>
  <c r="I48"/>
  <c r="I58" s="1"/>
  <c r="C48"/>
  <c r="C58" s="1"/>
  <c r="F30" l="1"/>
  <c r="F58"/>
  <c r="F38"/>
  <c r="C38"/>
  <c r="F42"/>
  <c r="F25"/>
  <c r="F29"/>
  <c r="F24"/>
  <c r="D13"/>
  <c r="F13" s="1"/>
  <c r="F18"/>
  <c r="D5"/>
  <c r="F12"/>
  <c r="F19"/>
  <c r="F48"/>
  <c r="F64" s="1"/>
  <c r="H43"/>
  <c r="H46" s="1"/>
  <c r="E43"/>
  <c r="C13"/>
  <c r="I43"/>
  <c r="I46" s="1"/>
  <c r="I64" s="1"/>
  <c r="C5"/>
  <c r="H62"/>
  <c r="I62"/>
  <c r="E62"/>
  <c r="D62"/>
  <c r="C62"/>
  <c r="H64" l="1"/>
  <c r="F62"/>
  <c r="D43"/>
  <c r="D46" s="1"/>
  <c r="D64" s="1"/>
  <c r="F5"/>
  <c r="E46"/>
  <c r="E70"/>
  <c r="E71" s="1"/>
  <c r="C43"/>
  <c r="C46" s="1"/>
  <c r="C64" s="1"/>
  <c r="E64" l="1"/>
  <c r="E78"/>
  <c r="F43"/>
  <c r="E79" l="1"/>
</calcChain>
</file>

<file path=xl/sharedStrings.xml><?xml version="1.0" encoding="utf-8"?>
<sst xmlns="http://schemas.openxmlformats.org/spreadsheetml/2006/main" count="108" uniqueCount="84">
  <si>
    <t>Miete und Betriebskosten</t>
  </si>
  <si>
    <t>Betriebsmittel</t>
  </si>
  <si>
    <t>Fahrzeugkosten</t>
  </si>
  <si>
    <t>Kammerumlage und Gebühren</t>
  </si>
  <si>
    <t>Kalk. Abschreibung</t>
  </si>
  <si>
    <t>Ordinationshilfe</t>
  </si>
  <si>
    <t>Kalk. Lohn</t>
  </si>
  <si>
    <t>Kalkulation für Tierärzte</t>
  </si>
  <si>
    <t>DO IT YOUTSELF</t>
  </si>
  <si>
    <t>2. Schritt: Wieviel soll am Ende übrig bleiben?</t>
  </si>
  <si>
    <t>Davon Wochenende</t>
  </si>
  <si>
    <t>Feiertage</t>
  </si>
  <si>
    <t>Urlaub</t>
  </si>
  <si>
    <t>Krankheit</t>
  </si>
  <si>
    <t>3. Schritt: Festlegen der Arbeitszeit</t>
  </si>
  <si>
    <t>Arbeitsstunden pro Tag</t>
  </si>
  <si>
    <t>Kalkulationsstunden</t>
  </si>
  <si>
    <t>4. Schritt: Bestimmen der Kalkulationsstunden</t>
  </si>
  <si>
    <t>Anteil Produktivstunden</t>
  </si>
  <si>
    <t>5. Schritt: Verkaufsumsatz</t>
  </si>
  <si>
    <t>Einkaufskosten</t>
  </si>
  <si>
    <t>Deckungsbeitrag</t>
  </si>
  <si>
    <t>ERGEBNIS</t>
  </si>
  <si>
    <t>Was tun?</t>
  </si>
  <si>
    <t>Beispielkalkulationen</t>
  </si>
  <si>
    <t>Klein-TA</t>
  </si>
  <si>
    <t>Groß-TA</t>
  </si>
  <si>
    <t>IST Ergebnisse</t>
  </si>
  <si>
    <t>Kontrollrechnung</t>
  </si>
  <si>
    <t>Umsatz aus TA Leistung</t>
  </si>
  <si>
    <t>Produktivität</t>
  </si>
  <si>
    <t>Stundensatz</t>
  </si>
  <si>
    <t>Verdienst</t>
  </si>
  <si>
    <t>Differenz</t>
  </si>
  <si>
    <t>Arbeitstage</t>
  </si>
  <si>
    <t>Tage pro Jahr</t>
  </si>
  <si>
    <t>Nettomiete</t>
  </si>
  <si>
    <t>Stromkosten</t>
  </si>
  <si>
    <t>Heizung</t>
  </si>
  <si>
    <t>Wasser</t>
  </si>
  <si>
    <t>Reinigung</t>
  </si>
  <si>
    <t>Sonstiges</t>
  </si>
  <si>
    <t>Instandhaltung</t>
  </si>
  <si>
    <t>Tanken</t>
  </si>
  <si>
    <t>Reparatur/Service</t>
  </si>
  <si>
    <t>oder Kilometerpauschale</t>
  </si>
  <si>
    <t>Kammerumlage</t>
  </si>
  <si>
    <t>Versorgungsfonds</t>
  </si>
  <si>
    <t>Sonstige Gebühren</t>
  </si>
  <si>
    <t>Lohnnebenkosten</t>
  </si>
  <si>
    <t>Bruttolöhne Beschäftigte</t>
  </si>
  <si>
    <t>Aushilfen</t>
  </si>
  <si>
    <t>Leasingkosten</t>
  </si>
  <si>
    <t>Röntgengerät</t>
  </si>
  <si>
    <t>Einrichtung Wartezimmer</t>
  </si>
  <si>
    <t>Einrichtung Ordination</t>
  </si>
  <si>
    <t>Computer Infrastruktur</t>
  </si>
  <si>
    <t>Untersuchungsgerät 1</t>
  </si>
  <si>
    <t>Untersuchungsgerät 2</t>
  </si>
  <si>
    <t>Beratungskosten</t>
  </si>
  <si>
    <t>Fachliteratur</t>
  </si>
  <si>
    <t>Internet und Handy</t>
  </si>
  <si>
    <t>Betrieb Ordination</t>
  </si>
  <si>
    <t>Versicherungen</t>
  </si>
  <si>
    <t>Zu tun!</t>
  </si>
  <si>
    <t>Plandaten</t>
  </si>
  <si>
    <t>!</t>
  </si>
  <si>
    <t>1. Schritt: Erfassen Sie Ihre Kosten</t>
  </si>
  <si>
    <t>Gesamtkosten</t>
  </si>
  <si>
    <t>Kostenänderung</t>
  </si>
  <si>
    <t>Änderung der Kosten</t>
  </si>
  <si>
    <t>Änderung der Produktivität</t>
  </si>
  <si>
    <t>Ihr veränderter Verdienst</t>
  </si>
  <si>
    <t>Verbesserung/ Verschlechterung</t>
  </si>
  <si>
    <t>"Verdienst"</t>
  </si>
  <si>
    <t>"Stundensatz"</t>
  </si>
  <si>
    <t>Veränderter Verdienst</t>
  </si>
  <si>
    <t>Ihr geänderter Stundensatz</t>
  </si>
  <si>
    <t>Geänderter Stundensatz</t>
  </si>
  <si>
    <t>Eingabe in EUR</t>
  </si>
  <si>
    <t>Eingabe in %</t>
  </si>
  <si>
    <t>Eingabe der Studenzahl</t>
  </si>
  <si>
    <t>Umsatz Arzneimittelverkauf</t>
  </si>
  <si>
    <t>Eingabe  +/- 0-100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</si>
</sst>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7" borderId="0" applyNumberFormat="0" applyBorder="0" applyAlignment="0" applyProtection="0"/>
  </cellStyleXfs>
  <cellXfs count="40">
    <xf numFmtId="0" fontId="0" fillId="0" borderId="0" xfId="0"/>
    <xf numFmtId="3" fontId="0" fillId="2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9" fontId="0" fillId="4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2" fillId="7" borderId="1" xfId="1" applyNumberFormat="1" applyBorder="1" applyProtection="1">
      <protection locked="0"/>
    </xf>
    <xf numFmtId="0" fontId="2" fillId="7" borderId="1" xfId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3" fontId="0" fillId="2" borderId="0" xfId="0" applyNumberFormat="1" applyFill="1" applyProtection="1"/>
    <xf numFmtId="3" fontId="0" fillId="0" borderId="0" xfId="0" applyNumberFormat="1" applyProtection="1"/>
    <xf numFmtId="3" fontId="0" fillId="6" borderId="0" xfId="0" applyNumberFormat="1" applyFill="1" applyProtection="1"/>
    <xf numFmtId="3" fontId="1" fillId="6" borderId="0" xfId="0" applyNumberFormat="1" applyFont="1" applyFill="1" applyProtection="1"/>
    <xf numFmtId="0" fontId="1" fillId="5" borderId="0" xfId="0" applyFont="1" applyFill="1" applyProtection="1"/>
    <xf numFmtId="0" fontId="0" fillId="5" borderId="0" xfId="0" applyFill="1" applyProtection="1"/>
    <xf numFmtId="0" fontId="0" fillId="5" borderId="0" xfId="0" applyFont="1" applyFill="1" applyProtection="1"/>
    <xf numFmtId="0" fontId="0" fillId="4" borderId="0" xfId="0" applyFill="1" applyProtection="1"/>
    <xf numFmtId="9" fontId="0" fillId="4" borderId="0" xfId="0" applyNumberFormat="1" applyFill="1" applyProtection="1"/>
    <xf numFmtId="3" fontId="1" fillId="4" borderId="0" xfId="0" applyNumberFormat="1" applyFont="1" applyFill="1" applyProtection="1"/>
    <xf numFmtId="3" fontId="0" fillId="3" borderId="0" xfId="0" applyNumberFormat="1" applyFill="1" applyProtection="1"/>
    <xf numFmtId="3" fontId="1" fillId="3" borderId="0" xfId="0" applyNumberFormat="1" applyFont="1" applyFill="1" applyBorder="1" applyProtection="1"/>
    <xf numFmtId="4" fontId="1" fillId="0" borderId="0" xfId="0" applyNumberFormat="1" applyFont="1" applyProtection="1"/>
    <xf numFmtId="0" fontId="2" fillId="7" borderId="0" xfId="1" applyProtection="1"/>
    <xf numFmtId="0" fontId="3" fillId="7" borderId="0" xfId="1" applyFont="1" applyProtection="1"/>
    <xf numFmtId="0" fontId="2" fillId="7" borderId="0" xfId="1" applyBorder="1" applyProtection="1"/>
    <xf numFmtId="4" fontId="3" fillId="7" borderId="0" xfId="1" applyNumberFormat="1" applyFont="1" applyProtection="1"/>
    <xf numFmtId="3" fontId="0" fillId="6" borderId="1" xfId="0" applyNumberFormat="1" applyFill="1" applyBorder="1" applyProtection="1">
      <protection locked="0"/>
    </xf>
    <xf numFmtId="4" fontId="0" fillId="2" borderId="0" xfId="0" applyNumberFormat="1" applyFill="1" applyProtection="1"/>
    <xf numFmtId="4" fontId="1" fillId="2" borderId="0" xfId="0" applyNumberFormat="1" applyFont="1" applyFill="1" applyProtection="1"/>
    <xf numFmtId="4" fontId="1" fillId="6" borderId="0" xfId="0" applyNumberFormat="1" applyFont="1" applyFill="1" applyProtection="1"/>
    <xf numFmtId="4" fontId="1" fillId="4" borderId="0" xfId="0" applyNumberFormat="1" applyFont="1" applyFill="1" applyProtection="1"/>
    <xf numFmtId="10" fontId="2" fillId="7" borderId="1" xfId="1" applyNumberFormat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1" fontId="0" fillId="5" borderId="1" xfId="0" applyNumberFormat="1" applyFont="1" applyFill="1" applyBorder="1" applyProtection="1">
      <protection locked="0"/>
    </xf>
    <xf numFmtId="0" fontId="0" fillId="2" borderId="0" xfId="0" applyFill="1"/>
    <xf numFmtId="0" fontId="0" fillId="6" borderId="0" xfId="0" applyFill="1"/>
    <xf numFmtId="3" fontId="4" fillId="6" borderId="1" xfId="0" applyNumberFormat="1" applyFont="1" applyFill="1" applyBorder="1" applyProtection="1">
      <protection locked="0"/>
    </xf>
    <xf numFmtId="0" fontId="0" fillId="5" borderId="0" xfId="0" applyFill="1"/>
    <xf numFmtId="0" fontId="0" fillId="3" borderId="0" xfId="0" applyFill="1"/>
    <xf numFmtId="0" fontId="0" fillId="4" borderId="0" xfId="0" applyFill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9"/>
  <sheetViews>
    <sheetView tabSelected="1" workbookViewId="0">
      <selection activeCell="G21" sqref="G21"/>
    </sheetView>
  </sheetViews>
  <sheetFormatPr baseColWidth="10" defaultColWidth="11.3984375" defaultRowHeight="14.25" outlineLevelRow="1" outlineLevelCol="1"/>
  <cols>
    <col min="1" max="1" width="29.3984375" customWidth="1"/>
    <col min="2" max="2" width="30.73046875" customWidth="1"/>
    <col min="3" max="3" width="11.3984375" style="8" customWidth="1" outlineLevel="1"/>
    <col min="4" max="4" width="12.1328125" style="8" customWidth="1" outlineLevel="1"/>
    <col min="5" max="5" width="16.86328125" style="8" customWidth="1"/>
    <col min="6" max="6" width="0" style="8" hidden="1" customWidth="1"/>
    <col min="10" max="16384" width="11.3984375" style="8"/>
  </cols>
  <sheetData>
    <row r="1" spans="1:9">
      <c r="A1" t="s">
        <v>7</v>
      </c>
      <c r="B1" t="s">
        <v>8</v>
      </c>
    </row>
    <row r="3" spans="1:9">
      <c r="C3" s="7" t="s">
        <v>27</v>
      </c>
      <c r="E3" s="7" t="s">
        <v>65</v>
      </c>
      <c r="H3" t="s">
        <v>24</v>
      </c>
    </row>
    <row r="4" spans="1:9">
      <c r="B4" t="s">
        <v>23</v>
      </c>
      <c r="C4" s="7">
        <v>2017</v>
      </c>
      <c r="D4" s="7">
        <v>2018</v>
      </c>
      <c r="E4" s="7">
        <v>2019</v>
      </c>
      <c r="F4" s="7" t="s">
        <v>64</v>
      </c>
      <c r="H4" t="s">
        <v>25</v>
      </c>
      <c r="I4" t="s">
        <v>26</v>
      </c>
    </row>
    <row r="5" spans="1:9">
      <c r="A5" s="34" t="s">
        <v>67</v>
      </c>
      <c r="B5" s="34" t="s">
        <v>0</v>
      </c>
      <c r="C5" s="27">
        <f>SUM(C6:C12)</f>
        <v>0</v>
      </c>
      <c r="D5" s="27">
        <f>SUM(D6:D12)</f>
        <v>0</v>
      </c>
      <c r="E5" s="27">
        <f>SUM(E6:E12)</f>
        <v>0</v>
      </c>
      <c r="F5" s="9">
        <f>E5-D5</f>
        <v>0</v>
      </c>
      <c r="H5">
        <f>SUM(H6:H12)</f>
        <v>11094</v>
      </c>
      <c r="I5">
        <f>SUM(I6:I12)</f>
        <v>7740</v>
      </c>
    </row>
    <row r="6" spans="1:9" outlineLevel="1">
      <c r="B6" t="s">
        <v>36</v>
      </c>
      <c r="C6" s="1"/>
      <c r="D6" s="1"/>
      <c r="E6" s="1"/>
      <c r="F6" s="9">
        <f t="shared" ref="F6:F43" si="0">E6-D6</f>
        <v>0</v>
      </c>
      <c r="H6">
        <v>0</v>
      </c>
      <c r="I6">
        <v>0</v>
      </c>
    </row>
    <row r="7" spans="1:9" outlineLevel="1">
      <c r="B7" t="s">
        <v>37</v>
      </c>
      <c r="C7" s="1"/>
      <c r="D7" s="1"/>
      <c r="E7" s="1"/>
      <c r="F7" s="9">
        <f t="shared" si="0"/>
        <v>0</v>
      </c>
      <c r="H7">
        <v>0</v>
      </c>
      <c r="I7">
        <v>0</v>
      </c>
    </row>
    <row r="8" spans="1:9" outlineLevel="1">
      <c r="B8" t="s">
        <v>38</v>
      </c>
      <c r="C8" s="1"/>
      <c r="D8" s="1"/>
      <c r="E8" s="1"/>
      <c r="F8" s="9">
        <f t="shared" si="0"/>
        <v>0</v>
      </c>
      <c r="H8">
        <v>0</v>
      </c>
      <c r="I8">
        <v>0</v>
      </c>
    </row>
    <row r="9" spans="1:9" outlineLevel="1">
      <c r="B9" t="s">
        <v>39</v>
      </c>
      <c r="C9" s="1"/>
      <c r="D9" s="1"/>
      <c r="E9" s="1"/>
      <c r="F9" s="9">
        <f t="shared" si="0"/>
        <v>0</v>
      </c>
      <c r="H9">
        <v>0</v>
      </c>
      <c r="I9">
        <v>0</v>
      </c>
    </row>
    <row r="10" spans="1:9" outlineLevel="1">
      <c r="B10" t="s">
        <v>40</v>
      </c>
      <c r="C10" s="1"/>
      <c r="D10" s="1"/>
      <c r="E10" s="1"/>
      <c r="F10" s="9">
        <f t="shared" si="0"/>
        <v>0</v>
      </c>
      <c r="H10">
        <v>0</v>
      </c>
      <c r="I10">
        <v>0</v>
      </c>
    </row>
    <row r="11" spans="1:9" outlineLevel="1">
      <c r="B11" t="s">
        <v>42</v>
      </c>
      <c r="C11" s="1"/>
      <c r="D11" s="1"/>
      <c r="E11" s="1"/>
      <c r="F11" s="9">
        <f t="shared" si="0"/>
        <v>0</v>
      </c>
      <c r="H11">
        <v>0</v>
      </c>
      <c r="I11">
        <v>0</v>
      </c>
    </row>
    <row r="12" spans="1:9" outlineLevel="1">
      <c r="B12" t="s">
        <v>41</v>
      </c>
      <c r="C12" s="1"/>
      <c r="D12" s="1"/>
      <c r="E12" s="1"/>
      <c r="F12" s="9">
        <f t="shared" si="0"/>
        <v>0</v>
      </c>
      <c r="H12">
        <v>11094</v>
      </c>
      <c r="I12">
        <v>7740</v>
      </c>
    </row>
    <row r="13" spans="1:9">
      <c r="B13" s="34" t="s">
        <v>1</v>
      </c>
      <c r="C13" s="27">
        <f>SUM(C14:C18)</f>
        <v>0</v>
      </c>
      <c r="D13" s="27">
        <f>SUM(D14:D18)</f>
        <v>0</v>
      </c>
      <c r="E13" s="27">
        <f>SUM(E14:E18)</f>
        <v>0</v>
      </c>
      <c r="F13" s="9">
        <f t="shared" si="0"/>
        <v>0</v>
      </c>
      <c r="H13">
        <f>SUM(H14:H18)</f>
        <v>6450</v>
      </c>
      <c r="I13">
        <f>SUM(I14:I18)</f>
        <v>6450</v>
      </c>
    </row>
    <row r="14" spans="1:9" outlineLevel="1">
      <c r="B14" t="s">
        <v>62</v>
      </c>
      <c r="C14" s="1"/>
      <c r="D14" s="1"/>
      <c r="E14" s="1"/>
      <c r="F14" s="9">
        <f t="shared" si="0"/>
        <v>0</v>
      </c>
      <c r="H14">
        <v>0</v>
      </c>
      <c r="I14">
        <v>0</v>
      </c>
    </row>
    <row r="15" spans="1:9" outlineLevel="1">
      <c r="B15" t="s">
        <v>61</v>
      </c>
      <c r="C15" s="1"/>
      <c r="D15" s="1"/>
      <c r="E15" s="1"/>
      <c r="F15" s="9">
        <f t="shared" si="0"/>
        <v>0</v>
      </c>
      <c r="H15">
        <v>0</v>
      </c>
      <c r="I15">
        <v>0</v>
      </c>
    </row>
    <row r="16" spans="1:9" outlineLevel="1">
      <c r="B16" t="s">
        <v>60</v>
      </c>
      <c r="C16" s="1"/>
      <c r="D16" s="1"/>
      <c r="E16" s="1"/>
      <c r="F16" s="9">
        <f t="shared" si="0"/>
        <v>0</v>
      </c>
      <c r="H16">
        <v>0</v>
      </c>
      <c r="I16">
        <v>0</v>
      </c>
    </row>
    <row r="17" spans="2:9" outlineLevel="1">
      <c r="B17" t="s">
        <v>59</v>
      </c>
      <c r="C17" s="1"/>
      <c r="D17" s="1"/>
      <c r="E17" s="1"/>
      <c r="F17" s="9">
        <f t="shared" si="0"/>
        <v>0</v>
      </c>
      <c r="H17">
        <v>0</v>
      </c>
      <c r="I17">
        <v>0</v>
      </c>
    </row>
    <row r="18" spans="2:9" outlineLevel="1">
      <c r="B18" t="s">
        <v>41</v>
      </c>
      <c r="C18" s="1"/>
      <c r="D18" s="1"/>
      <c r="E18" s="1"/>
      <c r="F18" s="9">
        <f t="shared" si="0"/>
        <v>0</v>
      </c>
      <c r="H18">
        <v>6450</v>
      </c>
      <c r="I18">
        <v>6450</v>
      </c>
    </row>
    <row r="19" spans="2:9">
      <c r="B19" s="34" t="s">
        <v>2</v>
      </c>
      <c r="C19" s="27">
        <v>0</v>
      </c>
      <c r="D19" s="27">
        <v>0</v>
      </c>
      <c r="E19" s="27">
        <f>SUM(E20:E24)</f>
        <v>0</v>
      </c>
      <c r="F19" s="9">
        <f t="shared" si="0"/>
        <v>0</v>
      </c>
      <c r="H19">
        <f>SUM(H20:H24)</f>
        <v>11288</v>
      </c>
      <c r="I19">
        <f>SUM(I20:I24)</f>
        <v>15158</v>
      </c>
    </row>
    <row r="20" spans="2:9" outlineLevel="1">
      <c r="B20" t="s">
        <v>43</v>
      </c>
      <c r="C20" s="1"/>
      <c r="D20" s="1"/>
      <c r="E20" s="1"/>
      <c r="F20" s="9">
        <f t="shared" si="0"/>
        <v>0</v>
      </c>
      <c r="H20">
        <v>0</v>
      </c>
      <c r="I20">
        <v>0</v>
      </c>
    </row>
    <row r="21" spans="2:9" outlineLevel="1">
      <c r="B21" t="s">
        <v>44</v>
      </c>
      <c r="C21" s="1"/>
      <c r="D21" s="1"/>
      <c r="E21" s="1"/>
      <c r="F21" s="9">
        <f t="shared" si="0"/>
        <v>0</v>
      </c>
      <c r="H21">
        <v>0</v>
      </c>
      <c r="I21">
        <v>0</v>
      </c>
    </row>
    <row r="22" spans="2:9" outlineLevel="1">
      <c r="B22" t="s">
        <v>52</v>
      </c>
      <c r="C22" s="1"/>
      <c r="D22" s="1"/>
      <c r="E22" s="1"/>
      <c r="F22" s="9">
        <f t="shared" si="0"/>
        <v>0</v>
      </c>
      <c r="H22">
        <v>0</v>
      </c>
      <c r="I22">
        <v>0</v>
      </c>
    </row>
    <row r="23" spans="2:9" outlineLevel="1">
      <c r="B23" t="s">
        <v>41</v>
      </c>
      <c r="C23" s="1"/>
      <c r="D23" s="1"/>
      <c r="E23" s="1"/>
      <c r="F23" s="9">
        <f t="shared" si="0"/>
        <v>0</v>
      </c>
      <c r="H23">
        <v>0</v>
      </c>
      <c r="I23">
        <v>0</v>
      </c>
    </row>
    <row r="24" spans="2:9" outlineLevel="1">
      <c r="B24" t="s">
        <v>45</v>
      </c>
      <c r="C24" s="1"/>
      <c r="D24" s="1"/>
      <c r="E24" s="1"/>
      <c r="F24" s="9">
        <f t="shared" si="0"/>
        <v>0</v>
      </c>
      <c r="H24">
        <v>11288</v>
      </c>
      <c r="I24">
        <v>15158</v>
      </c>
    </row>
    <row r="25" spans="2:9">
      <c r="B25" s="34" t="s">
        <v>3</v>
      </c>
      <c r="C25" s="27">
        <f>SUM(C26:C29)</f>
        <v>0</v>
      </c>
      <c r="D25" s="27">
        <f>SUM(D26:D29)</f>
        <v>0</v>
      </c>
      <c r="E25" s="27">
        <f>SUM(E26:E29)</f>
        <v>0</v>
      </c>
      <c r="F25" s="9">
        <f t="shared" si="0"/>
        <v>0</v>
      </c>
      <c r="H25">
        <f>SUM(H26:H29)</f>
        <v>5913</v>
      </c>
      <c r="I25">
        <f>SUM(I26:I29)</f>
        <v>5913</v>
      </c>
    </row>
    <row r="26" spans="2:9" outlineLevel="1">
      <c r="B26" t="s">
        <v>46</v>
      </c>
      <c r="C26" s="1"/>
      <c r="D26" s="1"/>
      <c r="E26" s="1"/>
      <c r="F26" s="9">
        <f t="shared" si="0"/>
        <v>0</v>
      </c>
      <c r="H26">
        <v>0</v>
      </c>
      <c r="I26">
        <v>0</v>
      </c>
    </row>
    <row r="27" spans="2:9" outlineLevel="1">
      <c r="B27" t="s">
        <v>47</v>
      </c>
      <c r="C27" s="1"/>
      <c r="D27" s="1"/>
      <c r="E27" s="1"/>
      <c r="F27" s="9">
        <f t="shared" si="0"/>
        <v>0</v>
      </c>
      <c r="H27">
        <v>0</v>
      </c>
      <c r="I27">
        <v>0</v>
      </c>
    </row>
    <row r="28" spans="2:9" outlineLevel="1">
      <c r="B28" t="s">
        <v>63</v>
      </c>
      <c r="C28" s="1"/>
      <c r="D28" s="1"/>
      <c r="E28" s="1"/>
      <c r="F28" s="9">
        <f t="shared" si="0"/>
        <v>0</v>
      </c>
      <c r="H28">
        <v>0</v>
      </c>
      <c r="I28">
        <v>0</v>
      </c>
    </row>
    <row r="29" spans="2:9" outlineLevel="1">
      <c r="B29" t="s">
        <v>48</v>
      </c>
      <c r="C29" s="1"/>
      <c r="D29" s="1"/>
      <c r="E29" s="1"/>
      <c r="F29" s="9">
        <f t="shared" si="0"/>
        <v>0</v>
      </c>
      <c r="H29">
        <v>5913</v>
      </c>
      <c r="I29">
        <v>5913</v>
      </c>
    </row>
    <row r="30" spans="2:9">
      <c r="B30" s="34" t="s">
        <v>4</v>
      </c>
      <c r="C30" s="27">
        <f>SUM(C31:C37)</f>
        <v>0</v>
      </c>
      <c r="D30" s="27">
        <f t="shared" ref="D30:E30" si="1">SUM(D31:D37)</f>
        <v>0</v>
      </c>
      <c r="E30" s="27">
        <f t="shared" si="1"/>
        <v>0</v>
      </c>
      <c r="F30" s="9">
        <f t="shared" si="0"/>
        <v>0</v>
      </c>
      <c r="H30">
        <f>SUM(H31:H37)</f>
        <v>17362</v>
      </c>
      <c r="I30">
        <f>SUM(I31:I37)</f>
        <v>8171</v>
      </c>
    </row>
    <row r="31" spans="2:9" outlineLevel="1">
      <c r="B31" t="s">
        <v>53</v>
      </c>
      <c r="C31" s="1"/>
      <c r="D31" s="1"/>
      <c r="E31" s="1"/>
      <c r="F31" s="9">
        <f t="shared" si="0"/>
        <v>0</v>
      </c>
      <c r="H31">
        <v>0</v>
      </c>
      <c r="I31">
        <v>0</v>
      </c>
    </row>
    <row r="32" spans="2:9" outlineLevel="1">
      <c r="B32" t="s">
        <v>54</v>
      </c>
      <c r="C32" s="1"/>
      <c r="D32" s="1"/>
      <c r="E32" s="1"/>
      <c r="F32" s="9">
        <f t="shared" si="0"/>
        <v>0</v>
      </c>
      <c r="H32">
        <v>0</v>
      </c>
      <c r="I32">
        <v>0</v>
      </c>
    </row>
    <row r="33" spans="1:9" outlineLevel="1">
      <c r="B33" t="s">
        <v>55</v>
      </c>
      <c r="C33" s="1"/>
      <c r="D33" s="1"/>
      <c r="E33" s="1"/>
      <c r="F33" s="9">
        <f>E33-D33</f>
        <v>0</v>
      </c>
      <c r="H33">
        <v>0</v>
      </c>
      <c r="I33">
        <v>0</v>
      </c>
    </row>
    <row r="34" spans="1:9" outlineLevel="1">
      <c r="B34" t="s">
        <v>56</v>
      </c>
      <c r="C34" s="1"/>
      <c r="D34" s="1"/>
      <c r="E34" s="1"/>
      <c r="F34" s="9">
        <f t="shared" si="0"/>
        <v>0</v>
      </c>
      <c r="H34">
        <v>0</v>
      </c>
      <c r="I34">
        <v>0</v>
      </c>
    </row>
    <row r="35" spans="1:9" outlineLevel="1">
      <c r="B35" t="s">
        <v>57</v>
      </c>
      <c r="C35" s="1"/>
      <c r="D35" s="1"/>
      <c r="E35" s="1"/>
      <c r="F35" s="9">
        <f t="shared" si="0"/>
        <v>0</v>
      </c>
      <c r="H35">
        <v>0</v>
      </c>
      <c r="I35">
        <v>0</v>
      </c>
    </row>
    <row r="36" spans="1:9" outlineLevel="1">
      <c r="B36" t="s">
        <v>58</v>
      </c>
      <c r="C36" s="1"/>
      <c r="D36" s="1"/>
      <c r="E36" s="1"/>
      <c r="F36" s="9">
        <f t="shared" si="0"/>
        <v>0</v>
      </c>
      <c r="H36">
        <v>0</v>
      </c>
      <c r="I36">
        <v>0</v>
      </c>
    </row>
    <row r="37" spans="1:9" outlineLevel="1">
      <c r="B37" t="s">
        <v>41</v>
      </c>
      <c r="C37" s="1"/>
      <c r="D37" s="1"/>
      <c r="E37" s="1"/>
      <c r="F37" s="9">
        <f t="shared" si="0"/>
        <v>0</v>
      </c>
      <c r="H37">
        <v>17362</v>
      </c>
      <c r="I37">
        <v>8171</v>
      </c>
    </row>
    <row r="38" spans="1:9">
      <c r="B38" s="34" t="s">
        <v>5</v>
      </c>
      <c r="C38" s="27">
        <f>SUM(C39:C42)</f>
        <v>0</v>
      </c>
      <c r="D38" s="27">
        <f>SUM(D39:D42)</f>
        <v>0</v>
      </c>
      <c r="E38" s="27">
        <f>SUM(E39:E42)</f>
        <v>0</v>
      </c>
      <c r="F38" s="9">
        <f t="shared" si="0"/>
        <v>0</v>
      </c>
      <c r="H38">
        <f>SUM(H39:H42)</f>
        <v>29886</v>
      </c>
      <c r="I38">
        <f>SUM(I39:I42)</f>
        <v>29886</v>
      </c>
    </row>
    <row r="39" spans="1:9" outlineLevel="1">
      <c r="B39" t="s">
        <v>50</v>
      </c>
      <c r="C39" s="1"/>
      <c r="D39" s="1"/>
      <c r="E39" s="1"/>
      <c r="F39" s="9">
        <f t="shared" si="0"/>
        <v>0</v>
      </c>
      <c r="H39">
        <v>0</v>
      </c>
      <c r="I39">
        <v>0</v>
      </c>
    </row>
    <row r="40" spans="1:9" outlineLevel="1">
      <c r="B40" t="s">
        <v>49</v>
      </c>
      <c r="C40" s="1"/>
      <c r="D40" s="1"/>
      <c r="E40" s="1"/>
      <c r="F40" s="9">
        <f t="shared" si="0"/>
        <v>0</v>
      </c>
      <c r="H40">
        <v>0</v>
      </c>
      <c r="I40">
        <v>0</v>
      </c>
    </row>
    <row r="41" spans="1:9" outlineLevel="1">
      <c r="B41" t="s">
        <v>51</v>
      </c>
      <c r="C41" s="1"/>
      <c r="D41" s="1"/>
      <c r="E41" s="1"/>
      <c r="F41" s="9">
        <f t="shared" si="0"/>
        <v>0</v>
      </c>
      <c r="H41">
        <v>0</v>
      </c>
      <c r="I41">
        <v>0</v>
      </c>
    </row>
    <row r="42" spans="1:9" outlineLevel="1">
      <c r="B42" t="s">
        <v>41</v>
      </c>
      <c r="C42" s="1"/>
      <c r="D42" s="1"/>
      <c r="E42" s="1"/>
      <c r="F42" s="9">
        <f t="shared" si="0"/>
        <v>0</v>
      </c>
      <c r="H42">
        <v>29886</v>
      </c>
      <c r="I42">
        <v>29886</v>
      </c>
    </row>
    <row r="43" spans="1:9">
      <c r="B43" s="34" t="s">
        <v>68</v>
      </c>
      <c r="C43" s="28">
        <f>C5+C13+C19+C25+C30+C38</f>
        <v>0</v>
      </c>
      <c r="D43" s="28">
        <f>D5+D13+D19+D25+D30+D38</f>
        <v>0</v>
      </c>
      <c r="E43" s="28">
        <f>E5+E13+E19+E25+E30+E38</f>
        <v>0</v>
      </c>
      <c r="F43" s="9">
        <f t="shared" si="0"/>
        <v>0</v>
      </c>
      <c r="H43">
        <f>H5+H13+H19+H25+H30+H38</f>
        <v>81993</v>
      </c>
      <c r="I43">
        <f>I5+I13+I19+I25+I30+I38</f>
        <v>73318</v>
      </c>
    </row>
    <row r="44" spans="1:9">
      <c r="C44" s="10"/>
      <c r="D44" s="10"/>
      <c r="E44" s="10"/>
      <c r="F44" s="10"/>
    </row>
    <row r="45" spans="1:9">
      <c r="A45" s="35" t="s">
        <v>9</v>
      </c>
      <c r="B45" t="s">
        <v>6</v>
      </c>
      <c r="C45" s="26"/>
      <c r="D45" s="26"/>
      <c r="E45" s="36"/>
      <c r="F45" s="11">
        <f>E45-D45</f>
        <v>0</v>
      </c>
      <c r="H45">
        <v>68964</v>
      </c>
      <c r="I45">
        <v>68964</v>
      </c>
    </row>
    <row r="46" spans="1:9">
      <c r="B46" s="35" t="s">
        <v>29</v>
      </c>
      <c r="C46" s="29">
        <f>C43+C45</f>
        <v>0</v>
      </c>
      <c r="D46" s="29">
        <f>D43+D45</f>
        <v>0</v>
      </c>
      <c r="E46" s="29">
        <f>E43+E45</f>
        <v>0</v>
      </c>
      <c r="F46" s="12"/>
      <c r="H46">
        <f>H43+H45</f>
        <v>150957</v>
      </c>
      <c r="I46">
        <f>I43+I45</f>
        <v>142282</v>
      </c>
    </row>
    <row r="48" spans="1:9">
      <c r="A48" s="37" t="s">
        <v>14</v>
      </c>
      <c r="B48" t="s">
        <v>34</v>
      </c>
      <c r="C48" s="13">
        <f>C53-C49-C50-C51-C52</f>
        <v>220</v>
      </c>
      <c r="D48" s="13">
        <f t="shared" ref="D48:I48" si="2">D53-D49-D50-D51-D52</f>
        <v>220</v>
      </c>
      <c r="E48" s="13">
        <f t="shared" si="2"/>
        <v>220</v>
      </c>
      <c r="F48" s="13">
        <f>E48-D48</f>
        <v>0</v>
      </c>
      <c r="H48">
        <f t="shared" si="2"/>
        <v>220</v>
      </c>
      <c r="I48">
        <f t="shared" si="2"/>
        <v>220</v>
      </c>
    </row>
    <row r="49" spans="1:9" outlineLevel="1">
      <c r="B49" t="s">
        <v>10</v>
      </c>
      <c r="C49" s="32">
        <v>105</v>
      </c>
      <c r="D49" s="32">
        <v>105</v>
      </c>
      <c r="E49" s="32">
        <v>105</v>
      </c>
      <c r="F49" s="14"/>
      <c r="H49">
        <v>105</v>
      </c>
      <c r="I49">
        <v>105</v>
      </c>
    </row>
    <row r="50" spans="1:9" outlineLevel="1">
      <c r="B50" t="s">
        <v>11</v>
      </c>
      <c r="C50" s="32">
        <v>10</v>
      </c>
      <c r="D50" s="32">
        <v>10</v>
      </c>
      <c r="E50" s="32">
        <v>10</v>
      </c>
      <c r="F50" s="14"/>
      <c r="H50">
        <v>10</v>
      </c>
      <c r="I50">
        <v>10</v>
      </c>
    </row>
    <row r="51" spans="1:9" outlineLevel="1">
      <c r="B51" t="s">
        <v>12</v>
      </c>
      <c r="C51" s="32">
        <v>25</v>
      </c>
      <c r="D51" s="32">
        <v>25</v>
      </c>
      <c r="E51" s="32">
        <v>25</v>
      </c>
      <c r="F51" s="14"/>
      <c r="H51">
        <v>25</v>
      </c>
      <c r="I51">
        <v>25</v>
      </c>
    </row>
    <row r="52" spans="1:9" outlineLevel="1">
      <c r="B52" t="s">
        <v>13</v>
      </c>
      <c r="C52" s="32">
        <v>5</v>
      </c>
      <c r="D52" s="32">
        <v>5</v>
      </c>
      <c r="E52" s="32">
        <v>5</v>
      </c>
      <c r="F52" s="14"/>
      <c r="H52">
        <v>5</v>
      </c>
      <c r="I52">
        <v>5</v>
      </c>
    </row>
    <row r="53" spans="1:9" outlineLevel="1">
      <c r="B53" s="37" t="s">
        <v>35</v>
      </c>
      <c r="C53" s="33">
        <v>365</v>
      </c>
      <c r="D53" s="33">
        <v>365</v>
      </c>
      <c r="E53" s="33">
        <v>365</v>
      </c>
      <c r="F53" s="15"/>
      <c r="H53">
        <v>365</v>
      </c>
      <c r="I53">
        <v>365</v>
      </c>
    </row>
    <row r="55" spans="1:9">
      <c r="A55" s="39" t="s">
        <v>17</v>
      </c>
      <c r="B55" t="s">
        <v>15</v>
      </c>
      <c r="C55" s="2"/>
      <c r="D55" s="2"/>
      <c r="E55" s="2"/>
      <c r="F55" s="16"/>
      <c r="H55">
        <v>8</v>
      </c>
      <c r="I55">
        <v>8</v>
      </c>
    </row>
    <row r="56" spans="1:9">
      <c r="B56" t="s">
        <v>18</v>
      </c>
      <c r="C56" s="3"/>
      <c r="D56" s="3"/>
      <c r="E56" s="3"/>
      <c r="F56" s="17"/>
      <c r="H56">
        <v>0.8</v>
      </c>
      <c r="I56">
        <v>0.8</v>
      </c>
    </row>
    <row r="57" spans="1:9">
      <c r="C57" s="16"/>
      <c r="D57" s="16"/>
      <c r="E57" s="16"/>
      <c r="F57" s="16"/>
    </row>
    <row r="58" spans="1:9">
      <c r="B58" s="39" t="s">
        <v>16</v>
      </c>
      <c r="C58" s="30">
        <f>C48*C55*C56</f>
        <v>0</v>
      </c>
      <c r="D58" s="30">
        <f>D48*D55*D56</f>
        <v>0</v>
      </c>
      <c r="E58" s="30">
        <f>E48*E55*E56</f>
        <v>0</v>
      </c>
      <c r="F58" s="18">
        <f>E58-D58</f>
        <v>0</v>
      </c>
      <c r="H58">
        <f t="shared" ref="H58:I58" si="3">H48*H55*H56</f>
        <v>1408</v>
      </c>
      <c r="I58">
        <f t="shared" si="3"/>
        <v>1408</v>
      </c>
    </row>
    <row r="59" spans="1:9">
      <c r="C59" s="10"/>
      <c r="D59" s="10"/>
      <c r="E59" s="10"/>
      <c r="F59" s="10"/>
    </row>
    <row r="60" spans="1:9">
      <c r="A60" s="38" t="s">
        <v>19</v>
      </c>
      <c r="B60" t="s">
        <v>82</v>
      </c>
      <c r="C60" s="4"/>
      <c r="D60" s="4"/>
      <c r="E60" s="4"/>
      <c r="F60" s="19">
        <f>E60-D60</f>
        <v>0</v>
      </c>
      <c r="H60">
        <v>0</v>
      </c>
      <c r="I60">
        <v>0</v>
      </c>
    </row>
    <row r="61" spans="1:9">
      <c r="B61" t="s">
        <v>20</v>
      </c>
      <c r="C61" s="4"/>
      <c r="D61" s="4"/>
      <c r="E61" s="4"/>
      <c r="F61" s="19">
        <f t="shared" ref="F61:F62" si="4">E61-D61</f>
        <v>0</v>
      </c>
      <c r="H61">
        <v>0</v>
      </c>
      <c r="I61">
        <v>0</v>
      </c>
    </row>
    <row r="62" spans="1:9">
      <c r="B62" s="38" t="s">
        <v>21</v>
      </c>
      <c r="C62" s="20">
        <f>C60-C61</f>
        <v>0</v>
      </c>
      <c r="D62" s="20">
        <f>D60-D61</f>
        <v>0</v>
      </c>
      <c r="E62" s="20">
        <f>E60-E61</f>
        <v>0</v>
      </c>
      <c r="F62" s="19">
        <f t="shared" si="4"/>
        <v>0</v>
      </c>
      <c r="H62">
        <f>H60-H61</f>
        <v>0</v>
      </c>
      <c r="I62">
        <f>I60-I61</f>
        <v>0</v>
      </c>
    </row>
    <row r="63" spans="1:9">
      <c r="C63" s="10"/>
      <c r="D63" s="10"/>
      <c r="E63" s="10"/>
      <c r="F63" s="10"/>
    </row>
    <row r="64" spans="1:9">
      <c r="A64" t="s">
        <v>22</v>
      </c>
      <c r="B64" t="s">
        <v>31</v>
      </c>
      <c r="C64" s="21">
        <f t="shared" ref="C64:I64" si="5">IF(ISERROR((C46-C62)/(C48*C55*C56)),0,(C46-C62)/(C48*C55*C56))</f>
        <v>0</v>
      </c>
      <c r="D64" s="21">
        <f t="shared" si="5"/>
        <v>0</v>
      </c>
      <c r="E64" s="21">
        <f t="shared" si="5"/>
        <v>0</v>
      </c>
      <c r="F64" s="21">
        <f t="shared" si="5"/>
        <v>0</v>
      </c>
      <c r="H64">
        <f t="shared" si="5"/>
        <v>107.21377840909091</v>
      </c>
      <c r="I64">
        <f t="shared" si="5"/>
        <v>101.05255681818181</v>
      </c>
    </row>
    <row r="66" spans="1:8">
      <c r="A66" t="s">
        <v>28</v>
      </c>
      <c r="B66" t="s">
        <v>70</v>
      </c>
      <c r="C66" s="22" t="s">
        <v>69</v>
      </c>
      <c r="D66" s="22"/>
      <c r="E66" s="5"/>
      <c r="F66" s="23" t="s">
        <v>66</v>
      </c>
      <c r="G66" t="s">
        <v>66</v>
      </c>
      <c r="H66" t="s">
        <v>79</v>
      </c>
    </row>
    <row r="67" spans="1:8">
      <c r="A67" t="s">
        <v>74</v>
      </c>
      <c r="B67" t="s">
        <v>71</v>
      </c>
      <c r="C67" s="22" t="s">
        <v>30</v>
      </c>
      <c r="D67" s="22"/>
      <c r="E67" s="31"/>
      <c r="F67" s="23" t="s">
        <v>66</v>
      </c>
      <c r="G67" t="s">
        <v>66</v>
      </c>
      <c r="H67" t="s">
        <v>83</v>
      </c>
    </row>
    <row r="68" spans="1:8">
      <c r="B68" t="s">
        <v>78</v>
      </c>
      <c r="C68" s="22" t="s">
        <v>31</v>
      </c>
      <c r="D68" s="22"/>
      <c r="E68" s="6"/>
      <c r="F68" s="23" t="s">
        <v>66</v>
      </c>
      <c r="G68" t="s">
        <v>66</v>
      </c>
      <c r="H68" t="s">
        <v>81</v>
      </c>
    </row>
    <row r="69" spans="1:8">
      <c r="C69" s="22"/>
      <c r="D69" s="22"/>
      <c r="E69" s="24"/>
      <c r="F69" s="23"/>
    </row>
    <row r="70" spans="1:8">
      <c r="B70" t="s">
        <v>72</v>
      </c>
      <c r="C70" s="23" t="s">
        <v>32</v>
      </c>
      <c r="D70" s="23"/>
      <c r="E70" s="25">
        <f>E68*E58*(1+E67)-E43-E66</f>
        <v>0</v>
      </c>
      <c r="F70" s="22"/>
    </row>
    <row r="71" spans="1:8">
      <c r="B71" t="s">
        <v>73</v>
      </c>
      <c r="C71" s="23" t="s">
        <v>33</v>
      </c>
      <c r="D71" s="23"/>
      <c r="E71" s="25">
        <f>E70-E45</f>
        <v>0</v>
      </c>
      <c r="F71" s="22"/>
    </row>
    <row r="72" spans="1:8">
      <c r="C72" s="22"/>
      <c r="D72" s="22"/>
      <c r="E72" s="22"/>
      <c r="F72" s="22"/>
    </row>
    <row r="74" spans="1:8">
      <c r="A74" t="s">
        <v>28</v>
      </c>
      <c r="B74" t="s">
        <v>70</v>
      </c>
      <c r="C74" s="22" t="s">
        <v>69</v>
      </c>
      <c r="D74" s="22"/>
      <c r="E74" s="5"/>
      <c r="G74" t="s">
        <v>66</v>
      </c>
      <c r="H74" t="s">
        <v>79</v>
      </c>
    </row>
    <row r="75" spans="1:8">
      <c r="A75" t="s">
        <v>75</v>
      </c>
      <c r="B75" t="s">
        <v>71</v>
      </c>
      <c r="C75" s="22" t="s">
        <v>30</v>
      </c>
      <c r="D75" s="22"/>
      <c r="E75" s="31"/>
      <c r="G75" t="s">
        <v>66</v>
      </c>
      <c r="H75" t="s">
        <v>80</v>
      </c>
    </row>
    <row r="76" spans="1:8">
      <c r="B76" t="s">
        <v>76</v>
      </c>
      <c r="C76" s="22" t="s">
        <v>31</v>
      </c>
      <c r="D76" s="22"/>
      <c r="E76" s="6"/>
      <c r="G76" t="s">
        <v>66</v>
      </c>
      <c r="H76" t="s">
        <v>79</v>
      </c>
    </row>
    <row r="77" spans="1:8">
      <c r="C77" s="22"/>
      <c r="D77" s="22"/>
      <c r="E77" s="24"/>
    </row>
    <row r="78" spans="1:8">
      <c r="B78" t="s">
        <v>77</v>
      </c>
      <c r="C78" s="23" t="s">
        <v>32</v>
      </c>
      <c r="D78" s="23"/>
      <c r="E78" s="25">
        <f>IF(ISERROR((E46+E76+E74-E62)/(E48*E55*E56*(1+E75))),0,(E46+E76+E74-E62)/(E48*E55*E56*(1+E75)))</f>
        <v>0</v>
      </c>
    </row>
    <row r="79" spans="1:8">
      <c r="B79" t="s">
        <v>73</v>
      </c>
      <c r="C79" s="22" t="s">
        <v>33</v>
      </c>
      <c r="D79" s="22"/>
      <c r="E79" s="25">
        <f>E78-E64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81105bf7-4f0b-444f-8a1f-b51bab4760f5</BSO999929>
</file>

<file path=customXml/itemProps1.xml><?xml version="1.0" encoding="utf-8"?>
<ds:datastoreItem xmlns:ds="http://schemas.openxmlformats.org/officeDocument/2006/customXml" ds:itemID="{9B142B78-55B7-41E2-B382-0D481D89DD7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DIY Kalkulation</vt:lpstr>
    </vt:vector>
  </TitlesOfParts>
  <Company>DATEV 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Fruehwirt, Florian</dc:creator>
  <cp:lastModifiedBy>Portia</cp:lastModifiedBy>
  <dcterms:created xsi:type="dcterms:W3CDTF">2014-04-19T21:03:01Z</dcterms:created>
  <dcterms:modified xsi:type="dcterms:W3CDTF">2018-01-19T17:58:49Z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204674</vt:lpwstr>
  </property>
  <property fmtid="{D5CDD505-2E9C-101B-9397-08002B2CF9AE}" pid="3" name="DATEV-DMS_BETREFF">
    <vt:lpwstr>Kalkulationstool für Tierärzte</vt:lpwstr>
  </property>
  <property fmtid="{D5CDD505-2E9C-101B-9397-08002B2CF9AE}" pid="4" name="DATEV-DMS_MANDANT_NR">
    <vt:lpwstr>30024</vt:lpwstr>
  </property>
  <property fmtid="{D5CDD505-2E9C-101B-9397-08002B2CF9AE}" pid="5" name="DATEV-DMS_MANDANT_BEZ">
    <vt:lpwstr>Tierärztekammer NÖ</vt:lpwstr>
  </property>
</Properties>
</file>